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Q:\documenten\Triboron\"/>
    </mc:Choice>
  </mc:AlternateContent>
  <xr:revisionPtr revIDLastSave="1" documentId="5F609D0F5E25F99A939F29236BA2B5B8FF186319" xr6:coauthVersionLast="31" xr6:coauthVersionMax="31" xr10:uidLastSave="{7900945A-A0AA-CF46-8865-BA7AC00982DC}"/>
  <bookViews>
    <workbookView xWindow="0" yWindow="0" windowWidth="23040" windowHeight="9336" xr2:uid="{00000000-000D-0000-FFFF-FFFF00000000}"/>
  </bookViews>
  <sheets>
    <sheet name="Meerkosten Triboron EcoMaxx" sheetId="1" r:id="rId1"/>
  </sheets>
  <calcPr calcId="17901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8" i="1"/>
  <c r="H16" i="1"/>
  <c r="I16" i="1"/>
  <c r="M5" i="1"/>
  <c r="E6" i="1"/>
  <c r="M16" i="1"/>
  <c r="L16" i="1"/>
  <c r="E17" i="1"/>
  <c r="F8" i="1"/>
  <c r="F7" i="1"/>
  <c r="I17" i="1"/>
  <c r="F6" i="1"/>
  <c r="N16" i="1"/>
  <c r="I18" i="1"/>
  <c r="N17" i="1"/>
  <c r="L17" i="1"/>
  <c r="B10" i="1"/>
  <c r="E10" i="1"/>
  <c r="E22" i="1"/>
  <c r="E8" i="1"/>
  <c r="E7" i="1"/>
  <c r="H17" i="1"/>
  <c r="H18" i="1"/>
  <c r="E27" i="1"/>
  <c r="I27" i="1"/>
  <c r="N18" i="1"/>
  <c r="H22" i="1"/>
  <c r="E26" i="1"/>
  <c r="I26" i="1"/>
  <c r="H10" i="1"/>
  <c r="E25" i="1"/>
  <c r="I25" i="1"/>
  <c r="E24" i="1"/>
  <c r="I24" i="1"/>
</calcChain>
</file>

<file path=xl/sharedStrings.xml><?xml version="1.0" encoding="utf-8"?>
<sst xmlns="http://schemas.openxmlformats.org/spreadsheetml/2006/main" count="53" uniqueCount="34">
  <si>
    <t>ml</t>
  </si>
  <si>
    <t>L</t>
  </si>
  <si>
    <t>Mengverhouding 1:100</t>
  </si>
  <si>
    <t>Benzine getankt:</t>
  </si>
  <si>
    <t>Prijs aan pomp benzine:</t>
  </si>
  <si>
    <t>Prijs per liter:</t>
  </si>
  <si>
    <t>Aantal liters getankt:</t>
  </si>
  <si>
    <t>Totaal inclusief Triboron:</t>
  </si>
  <si>
    <t>Triboron hoeveelheid in ML</t>
  </si>
  <si>
    <t>Kosten:</t>
  </si>
  <si>
    <t>1 Liter</t>
  </si>
  <si>
    <t>Kostprijs Triboron:</t>
  </si>
  <si>
    <t>Bij aankoop 1 Liter fles</t>
  </si>
  <si>
    <t>liters:</t>
  </si>
  <si>
    <t>1/2 Liter</t>
  </si>
  <si>
    <t>Benzine</t>
  </si>
  <si>
    <t>Triboron</t>
  </si>
  <si>
    <t>Prijs benzine aan pomp MIX:</t>
  </si>
  <si>
    <t>Bij aankoop van 500 ml fles</t>
  </si>
  <si>
    <r>
      <t xml:space="preserve">Velden in het </t>
    </r>
    <r>
      <rPr>
        <sz val="16"/>
        <color rgb="FF92D050"/>
        <rFont val="Calibri"/>
        <family val="2"/>
        <scheme val="minor"/>
      </rPr>
      <t>groen</t>
    </r>
    <r>
      <rPr>
        <sz val="16"/>
        <color theme="1"/>
        <rFont val="Calibri"/>
        <family val="2"/>
        <scheme val="minor"/>
      </rPr>
      <t xml:space="preserve"> zijn te wijzigen:</t>
    </r>
  </si>
  <si>
    <t xml:space="preserve">© P.F.J. Joosten </t>
  </si>
  <si>
    <t>%</t>
  </si>
  <si>
    <t>Meerkosten Triboron t.o.v. benzine Mix:</t>
  </si>
  <si>
    <t>Aantal liters getankt/ml</t>
  </si>
  <si>
    <t>liter</t>
  </si>
  <si>
    <t>10 Liter</t>
  </si>
  <si>
    <t>EcoMaxx</t>
  </si>
  <si>
    <t>Kosten</t>
  </si>
  <si>
    <t>Meerkosten EcoMacc t.o.v. benzine Mix:</t>
  </si>
  <si>
    <t>Bij aankoop 1 Liter</t>
  </si>
  <si>
    <t>1 Liter EcoMaxx</t>
  </si>
  <si>
    <t>Meerkosten EcoMacc t.o.v. Triboron:</t>
  </si>
  <si>
    <t>1 Liter Triboron</t>
  </si>
  <si>
    <t>500 ml Triboron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</si>
</sst>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€&quot;\ #,##0;[Red]&quot;€&quot;\ \-#,##0"/>
    <numFmt numFmtId="165" formatCode="&quot;€&quot;\ #,##0.00;[Red]&quot;€&quot;\ \-#,##0.00"/>
    <numFmt numFmtId="166" formatCode="&quot;€&quot;\ #,##0.0000;[Red]&quot;€&quot;\ \-#,##0.0000"/>
    <numFmt numFmtId="167" formatCode="&quot;€&quot;\ #,##0.00"/>
    <numFmt numFmtId="168" formatCode="&quot;€&quot;\ #,##0.000;[Red]&quot;€&quot;\ \-#,##0.0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92D050"/>
      <name val="Calibri"/>
      <family val="2"/>
      <scheme val="minor"/>
    </font>
    <font>
      <sz val="11"/>
      <color rgb="FF92D05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 style="thick">
        <color rgb="FF92D050"/>
      </bottom>
      <diagonal/>
    </border>
  </borders>
  <cellStyleXfs count="1">
    <xf numFmtId="0" fontId="0" fillId="0" borderId="0"/>
  </cellStyleXfs>
  <cellXfs count="65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5" fontId="0" fillId="3" borderId="5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165" fontId="0" fillId="4" borderId="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165" fontId="0" fillId="4" borderId="5" xfId="0" applyNumberFormat="1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0" fontId="0" fillId="4" borderId="4" xfId="0" applyFill="1" applyBorder="1"/>
    <xf numFmtId="167" fontId="0" fillId="2" borderId="2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165" fontId="0" fillId="4" borderId="8" xfId="0" applyNumberForma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167" fontId="0" fillId="0" borderId="0" xfId="0" applyNumberForma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3" borderId="5" xfId="0" applyFill="1" applyBorder="1" applyAlignment="1">
      <alignment horizontal="left"/>
    </xf>
    <xf numFmtId="10" fontId="0" fillId="4" borderId="2" xfId="0" applyNumberFormat="1" applyFill="1" applyBorder="1" applyAlignment="1">
      <alignment horizontal="center"/>
    </xf>
    <xf numFmtId="10" fontId="0" fillId="3" borderId="2" xfId="0" applyNumberFormat="1" applyFill="1" applyBorder="1" applyAlignment="1">
      <alignment horizontal="center"/>
    </xf>
    <xf numFmtId="168" fontId="0" fillId="2" borderId="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center"/>
    </xf>
    <xf numFmtId="167" fontId="0" fillId="0" borderId="0" xfId="0" applyNumberFormat="1"/>
    <xf numFmtId="167" fontId="0" fillId="0" borderId="0" xfId="0" applyNumberFormat="1" applyAlignment="1">
      <alignment horizontal="left"/>
    </xf>
    <xf numFmtId="10" fontId="0" fillId="0" borderId="0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65" fontId="0" fillId="5" borderId="7" xfId="0" applyNumberFormat="1" applyFill="1" applyBorder="1" applyAlignment="1">
      <alignment horizontal="center"/>
    </xf>
    <xf numFmtId="165" fontId="0" fillId="5" borderId="2" xfId="0" applyNumberFormat="1" applyFill="1" applyBorder="1" applyAlignment="1">
      <alignment horizontal="center"/>
    </xf>
    <xf numFmtId="165" fontId="0" fillId="5" borderId="5" xfId="0" applyNumberFormat="1" applyFill="1" applyBorder="1" applyAlignment="1">
      <alignment horizontal="center"/>
    </xf>
    <xf numFmtId="0" fontId="0" fillId="5" borderId="5" xfId="0" applyFill="1" applyBorder="1" applyAlignment="1">
      <alignment horizontal="left"/>
    </xf>
    <xf numFmtId="0" fontId="0" fillId="5" borderId="5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0" fontId="0" fillId="5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167" fontId="0" fillId="5" borderId="5" xfId="0" applyNumberForma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/>
    <xf numFmtId="0" fontId="1" fillId="5" borderId="3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</cellXfs>
  <cellStyles count="1"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13</xdr:row>
      <xdr:rowOff>7620</xdr:rowOff>
    </xdr:from>
    <xdr:to>
      <xdr:col>1</xdr:col>
      <xdr:colOff>1562100</xdr:colOff>
      <xdr:row>20</xdr:row>
      <xdr:rowOff>182880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1249680"/>
          <a:ext cx="1493520" cy="1493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8"/>
  <sheetViews>
    <sheetView showGridLines="0" tabSelected="1" topLeftCell="A4" workbookViewId="0" xr3:uid="{AEA406A1-0E4B-5B11-9CD5-51D6E497D94C}">
      <selection activeCell="F4" sqref="F4"/>
    </sheetView>
  </sheetViews>
  <sheetFormatPr defaultRowHeight="15" x14ac:dyDescent="0.2"/>
  <cols>
    <col min="1" max="1" width="1.07421875" customWidth="1"/>
    <col min="2" max="2" width="44.79296875" bestFit="1" customWidth="1"/>
    <col min="3" max="3" width="5.51171875" bestFit="1" customWidth="1"/>
    <col min="4" max="4" width="1.34375" customWidth="1"/>
    <col min="5" max="5" width="19.7734375" style="2" bestFit="1" customWidth="1"/>
    <col min="6" max="6" width="19.7734375" style="2" customWidth="1"/>
    <col min="7" max="7" width="0.94140625" style="2" customWidth="1"/>
    <col min="8" max="8" width="10.35546875" style="2" customWidth="1"/>
    <col min="9" max="9" width="9.4140625" style="2" customWidth="1"/>
    <col min="10" max="10" width="8.47265625" style="2" bestFit="1" customWidth="1"/>
    <col min="11" max="11" width="23.5390625" style="2" hidden="1" customWidth="1"/>
    <col min="12" max="12" width="18.0234375" style="2" hidden="1" customWidth="1"/>
    <col min="13" max="13" width="11.703125" hidden="1" customWidth="1"/>
    <col min="14" max="14" width="14.9296875" hidden="1" customWidth="1"/>
    <col min="15" max="15" width="8.875" hidden="1" customWidth="1"/>
  </cols>
  <sheetData>
    <row r="1" spans="2:15" ht="6" customHeight="1" thickBot="1" x14ac:dyDescent="0.25">
      <c r="K1" s="2" t="s">
        <v>26</v>
      </c>
    </row>
    <row r="2" spans="2:15" ht="28.9" customHeight="1" thickTop="1" thickBot="1" x14ac:dyDescent="0.35">
      <c r="B2" s="33" t="s">
        <v>19</v>
      </c>
      <c r="C2" s="30"/>
      <c r="D2" s="28"/>
      <c r="E2" s="55" t="s">
        <v>32</v>
      </c>
      <c r="F2" s="56" t="s">
        <v>33</v>
      </c>
      <c r="G2" s="29"/>
      <c r="H2" s="53" t="s">
        <v>30</v>
      </c>
      <c r="K2" s="2" t="s">
        <v>25</v>
      </c>
    </row>
    <row r="3" spans="2:15" ht="4.1500000000000004" customHeight="1" thickTop="1" thickBot="1" x14ac:dyDescent="0.25">
      <c r="B3" s="28"/>
      <c r="C3" s="28"/>
      <c r="D3" s="28"/>
      <c r="E3" s="29"/>
      <c r="F3" s="29"/>
      <c r="G3" s="29"/>
    </row>
    <row r="4" spans="2:15" ht="15.75" thickBot="1" x14ac:dyDescent="0.25">
      <c r="B4" s="61" t="s">
        <v>11</v>
      </c>
      <c r="C4" s="62"/>
      <c r="E4" s="10">
        <v>55</v>
      </c>
      <c r="F4" s="19">
        <v>29.5</v>
      </c>
      <c r="G4" s="31"/>
      <c r="H4" s="19">
        <v>3.85</v>
      </c>
      <c r="K4" s="40">
        <v>38.5</v>
      </c>
    </row>
    <row r="5" spans="2:15" x14ac:dyDescent="0.2">
      <c r="F5" s="1"/>
      <c r="G5" s="1"/>
      <c r="K5" s="39">
        <v>1000</v>
      </c>
      <c r="L5" s="6" t="s">
        <v>0</v>
      </c>
      <c r="M5" s="42">
        <f>K4/10</f>
        <v>3.85</v>
      </c>
    </row>
    <row r="6" spans="2:15" hidden="1" x14ac:dyDescent="0.2">
      <c r="B6">
        <v>100</v>
      </c>
      <c r="C6" t="s">
        <v>0</v>
      </c>
      <c r="E6" s="3">
        <f>E4/10</f>
        <v>5.5</v>
      </c>
      <c r="F6" s="3">
        <f>F4/5</f>
        <v>5.9</v>
      </c>
      <c r="G6" s="3"/>
      <c r="K6"/>
      <c r="L6"/>
      <c r="M6" s="41"/>
    </row>
    <row r="7" spans="2:15" hidden="1" x14ac:dyDescent="0.2">
      <c r="B7">
        <v>10</v>
      </c>
      <c r="C7" t="s">
        <v>0</v>
      </c>
      <c r="E7" s="3">
        <f>E4/100</f>
        <v>0.55000000000000004</v>
      </c>
      <c r="F7" s="3">
        <f>F4/50</f>
        <v>0.59</v>
      </c>
      <c r="G7" s="3"/>
      <c r="K7"/>
      <c r="L7"/>
    </row>
    <row r="8" spans="2:15" hidden="1" x14ac:dyDescent="0.2">
      <c r="B8">
        <v>1</v>
      </c>
      <c r="C8" t="s">
        <v>0</v>
      </c>
      <c r="E8" s="4">
        <f>E4/1000</f>
        <v>5.5E-2</v>
      </c>
      <c r="F8" s="4">
        <f>F4/500</f>
        <v>5.8999999999999997E-2</v>
      </c>
      <c r="G8" s="4"/>
      <c r="K8"/>
      <c r="L8"/>
    </row>
    <row r="9" spans="2:15" hidden="1" x14ac:dyDescent="0.2">
      <c r="B9" t="s">
        <v>3</v>
      </c>
      <c r="E9" s="2" t="s">
        <v>2</v>
      </c>
    </row>
    <row r="10" spans="2:15" hidden="1" x14ac:dyDescent="0.2">
      <c r="B10">
        <f>E16</f>
        <v>5</v>
      </c>
      <c r="C10" t="s">
        <v>1</v>
      </c>
      <c r="E10" s="2">
        <f>B10*B7</f>
        <v>50</v>
      </c>
      <c r="F10" s="6" t="s">
        <v>0</v>
      </c>
      <c r="G10" s="6"/>
      <c r="H10" s="3">
        <f>B10*E7</f>
        <v>2.75</v>
      </c>
    </row>
    <row r="11" spans="2:15" hidden="1" x14ac:dyDescent="0.2"/>
    <row r="13" spans="2:15" ht="15.75" thickBot="1" x14ac:dyDescent="0.25">
      <c r="H13" s="2" t="s">
        <v>16</v>
      </c>
      <c r="I13" s="2" t="s">
        <v>16</v>
      </c>
      <c r="J13" s="2" t="s">
        <v>26</v>
      </c>
    </row>
    <row r="14" spans="2:15" ht="15.75" thickBot="1" x14ac:dyDescent="0.25">
      <c r="H14" s="20" t="s">
        <v>10</v>
      </c>
      <c r="I14" s="21" t="s">
        <v>14</v>
      </c>
      <c r="J14" s="44" t="s">
        <v>10</v>
      </c>
    </row>
    <row r="15" spans="2:15" ht="15.75" thickBot="1" x14ac:dyDescent="0.25">
      <c r="E15" s="2" t="s">
        <v>23</v>
      </c>
      <c r="F15" s="2" t="s">
        <v>5</v>
      </c>
      <c r="H15" s="22" t="s">
        <v>9</v>
      </c>
      <c r="I15" s="25" t="s">
        <v>9</v>
      </c>
      <c r="J15" s="45" t="s">
        <v>27</v>
      </c>
      <c r="K15"/>
      <c r="L15" s="2" t="s">
        <v>6</v>
      </c>
      <c r="M15" s="2" t="s">
        <v>5</v>
      </c>
      <c r="N15" s="2" t="s">
        <v>9</v>
      </c>
    </row>
    <row r="16" spans="2:15" ht="15.75" thickBot="1" x14ac:dyDescent="0.25">
      <c r="B16" s="15" t="s">
        <v>4</v>
      </c>
      <c r="C16" s="2" t="s">
        <v>24</v>
      </c>
      <c r="E16" s="9">
        <v>5</v>
      </c>
      <c r="F16" s="38">
        <v>1.6319999999999999</v>
      </c>
      <c r="G16" s="32"/>
      <c r="H16" s="23">
        <f>E16*F16</f>
        <v>8.16</v>
      </c>
      <c r="I16" s="26">
        <f>E16*F16</f>
        <v>8.16</v>
      </c>
      <c r="J16" s="46">
        <f>E16*H4</f>
        <v>19.25</v>
      </c>
      <c r="K16" t="s">
        <v>4</v>
      </c>
      <c r="L16" s="13">
        <f>E16</f>
        <v>5</v>
      </c>
      <c r="M16" s="14">
        <f>F16</f>
        <v>1.6319999999999999</v>
      </c>
      <c r="N16" s="3">
        <f>L16*M16</f>
        <v>8.16</v>
      </c>
      <c r="O16" t="s">
        <v>15</v>
      </c>
    </row>
    <row r="17" spans="2:15" ht="15.75" thickBot="1" x14ac:dyDescent="0.25">
      <c r="B17" s="15" t="s">
        <v>8</v>
      </c>
      <c r="C17" s="2" t="s">
        <v>0</v>
      </c>
      <c r="E17" s="8">
        <f>E16*B7</f>
        <v>50</v>
      </c>
      <c r="F17" s="7"/>
      <c r="G17" s="7"/>
      <c r="H17" s="24">
        <f>E16*E7</f>
        <v>2.75</v>
      </c>
      <c r="I17" s="27">
        <f>E16*F7</f>
        <v>2.9499999999999997</v>
      </c>
      <c r="J17" s="46"/>
      <c r="K17" s="6" t="s">
        <v>8</v>
      </c>
      <c r="L17" s="8">
        <f>L16*B7</f>
        <v>50</v>
      </c>
      <c r="M17" s="7"/>
      <c r="N17" s="5">
        <f>L16*F7</f>
        <v>2.9499999999999997</v>
      </c>
      <c r="O17" t="s">
        <v>16</v>
      </c>
    </row>
    <row r="18" spans="2:15" ht="15.75" thickBot="1" x14ac:dyDescent="0.25">
      <c r="B18" s="15" t="s">
        <v>7</v>
      </c>
      <c r="H18" s="24">
        <f>SUM(H16:H17)</f>
        <v>10.91</v>
      </c>
      <c r="I18" s="27">
        <f>SUM(I16:I17)</f>
        <v>11.11</v>
      </c>
      <c r="J18" s="47">
        <f>J16</f>
        <v>19.25</v>
      </c>
      <c r="K18" s="6" t="s">
        <v>7</v>
      </c>
      <c r="M18" s="2"/>
      <c r="N18" s="3">
        <f>N16+N17</f>
        <v>11.11</v>
      </c>
    </row>
    <row r="19" spans="2:15" x14ac:dyDescent="0.2">
      <c r="K19"/>
      <c r="M19" s="2"/>
      <c r="N19" s="2"/>
    </row>
    <row r="21" spans="2:15" ht="15.75" thickBot="1" x14ac:dyDescent="0.25">
      <c r="F21" s="2" t="s">
        <v>5</v>
      </c>
      <c r="H21" s="2" t="s">
        <v>9</v>
      </c>
    </row>
    <row r="22" spans="2:15" ht="15.75" thickBot="1" x14ac:dyDescent="0.25">
      <c r="B22" s="15" t="s">
        <v>17</v>
      </c>
      <c r="C22" s="15" t="s">
        <v>13</v>
      </c>
      <c r="D22" s="15"/>
      <c r="E22" s="2">
        <f>E16</f>
        <v>5</v>
      </c>
      <c r="F22" s="38">
        <v>1.7889999999999999</v>
      </c>
      <c r="G22" s="32"/>
      <c r="H22" s="3">
        <f>E22*F22</f>
        <v>8.9450000000000003</v>
      </c>
      <c r="K22" s="3"/>
    </row>
    <row r="23" spans="2:15" ht="15.75" thickBot="1" x14ac:dyDescent="0.25">
      <c r="I23" s="2" t="s">
        <v>21</v>
      </c>
    </row>
    <row r="24" spans="2:15" ht="19.5" thickBot="1" x14ac:dyDescent="0.3">
      <c r="B24" s="57" t="s">
        <v>22</v>
      </c>
      <c r="C24" s="58"/>
      <c r="D24" s="58"/>
      <c r="E24" s="11">
        <f>H18-H22</f>
        <v>1.9649999999999999</v>
      </c>
      <c r="F24" s="35" t="s">
        <v>12</v>
      </c>
      <c r="G24" s="35"/>
      <c r="H24" s="12"/>
      <c r="I24" s="37">
        <f>(E24/F22)/E16</f>
        <v>0.21967579653437674</v>
      </c>
      <c r="J24" s="43"/>
    </row>
    <row r="25" spans="2:15" ht="19.5" thickBot="1" x14ac:dyDescent="0.3">
      <c r="B25" s="59" t="s">
        <v>22</v>
      </c>
      <c r="C25" s="60"/>
      <c r="D25" s="60"/>
      <c r="E25" s="16">
        <f>N18-H22</f>
        <v>2.1649999999999991</v>
      </c>
      <c r="F25" s="17" t="s">
        <v>18</v>
      </c>
      <c r="G25" s="17"/>
      <c r="H25" s="18"/>
      <c r="I25" s="36">
        <f>(E25/F22)/E16</f>
        <v>0.24203465623253204</v>
      </c>
      <c r="J25" s="43"/>
    </row>
    <row r="26" spans="2:15" ht="18.600000000000001" customHeight="1" thickBot="1" x14ac:dyDescent="0.3">
      <c r="B26" s="63" t="s">
        <v>28</v>
      </c>
      <c r="C26" s="64"/>
      <c r="D26" s="64"/>
      <c r="E26" s="48">
        <f>J18-H22</f>
        <v>10.305</v>
      </c>
      <c r="F26" s="49" t="s">
        <v>29</v>
      </c>
      <c r="G26" s="50"/>
      <c r="H26" s="51"/>
      <c r="I26" s="52">
        <f>(E26/F22)/E16</f>
        <v>1.1520402459474568</v>
      </c>
    </row>
    <row r="27" spans="2:15" ht="19.5" thickBot="1" x14ac:dyDescent="0.3">
      <c r="B27" s="63" t="s">
        <v>31</v>
      </c>
      <c r="C27" s="64"/>
      <c r="D27" s="64"/>
      <c r="E27" s="54">
        <f>J18-H18</f>
        <v>8.34</v>
      </c>
      <c r="F27" s="49" t="s">
        <v>29</v>
      </c>
      <c r="G27" s="50"/>
      <c r="H27" s="51"/>
      <c r="I27" s="52">
        <f>(E27/H18)</f>
        <v>0.76443629697525206</v>
      </c>
    </row>
    <row r="28" spans="2:15" x14ac:dyDescent="0.2">
      <c r="B28" s="34" t="s">
        <v>20</v>
      </c>
    </row>
  </sheetData>
  <sheetProtection password="EEEB" sheet="1" objects="1" scenarios="1" selectLockedCells="1"/>
  <mergeCells count="5">
    <mergeCell ref="B24:D24"/>
    <mergeCell ref="B25:D25"/>
    <mergeCell ref="B4:C4"/>
    <mergeCell ref="B26:D26"/>
    <mergeCell ref="B27:D27"/>
  </mergeCells>
  <printOptions horizontalCentered="1" verticalCentered="1"/>
  <pageMargins left="0.31496062992125984" right="0.39370078740157483" top="0.74803149606299213" bottom="0.74803149606299213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Meerkosten Triboron EcoMaxx</vt:lpstr>
    </vt:vector>
  </TitlesOfParts>
  <Company>Den Spike Unattendeds © 2015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2018-03-21T20:14:40Z</cp:lastPrinted>
  <dcterms:created xsi:type="dcterms:W3CDTF">2018-03-14T16:37:10Z</dcterms:created>
  <dcterms:modified xsi:type="dcterms:W3CDTF">2018-03-26T16:30:04Z</dcterms:modified>
</cp:coreProperties>
</file>